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ticfishehf.sharepoint.com/sites/Quality/Shared Documents/General/Umhverfisstofnun (UST)/Ársskýrsla og útstreymisbókhald 2023/"/>
    </mc:Choice>
  </mc:AlternateContent>
  <xr:revisionPtr revIDLastSave="78" documentId="8_{F8C5B869-9C58-4DA9-AEFE-2D089AB5717A}" xr6:coauthVersionLast="47" xr6:coauthVersionMax="47" xr10:uidLastSave="{7AF4F7ED-9B5C-43BB-B230-A8F75898D3D2}"/>
  <bookViews>
    <workbookView xWindow="5415" yWindow="5415" windowWidth="38700" windowHeight="15345" xr2:uid="{5C1EDAF8-4F80-47DA-92B9-E042D494F763}"/>
  </bookViews>
  <sheets>
    <sheet name="Sheet1" sheetId="1" r:id="rId1"/>
    <sheet name="Útstreymi Norður Bot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M2" i="2"/>
  <c r="N2" i="2"/>
  <c r="J6" i="2"/>
  <c r="D6" i="2"/>
  <c r="D4" i="2"/>
  <c r="P3" i="2"/>
  <c r="N3" i="2"/>
  <c r="L3" i="2"/>
  <c r="O3" i="2"/>
  <c r="P2" i="2"/>
  <c r="G2" i="2"/>
  <c r="Q3" i="2" l="1"/>
  <c r="R3" i="2" s="1"/>
  <c r="L4" i="2"/>
  <c r="N4" i="2"/>
  <c r="O2" i="2"/>
  <c r="S2" i="2" s="1"/>
  <c r="P4" i="2"/>
  <c r="Q2" i="2"/>
  <c r="M3" i="2"/>
  <c r="S3" i="2" s="1"/>
  <c r="T3" i="2" s="1"/>
  <c r="R2" i="2" l="1"/>
  <c r="Q4" i="2"/>
  <c r="R4" i="2" s="1"/>
  <c r="O4" i="2"/>
  <c r="M4" i="2"/>
  <c r="S4" i="2"/>
  <c r="T4" i="2" s="1"/>
  <c r="T2" i="2"/>
</calcChain>
</file>

<file path=xl/sharedStrings.xml><?xml version="1.0" encoding="utf-8"?>
<sst xmlns="http://schemas.openxmlformats.org/spreadsheetml/2006/main" count="123" uniqueCount="89">
  <si>
    <t>Viðmiðunarár</t>
  </si>
  <si>
    <t>Upplýsingar um rekstraeininguna</t>
  </si>
  <si>
    <t>Heiti móðurfélags</t>
  </si>
  <si>
    <t>Arctic Fish</t>
  </si>
  <si>
    <t>heiti rekstraeiningar</t>
  </si>
  <si>
    <t>Arctic Smolt - Norðurbotni</t>
  </si>
  <si>
    <t>Kennitala rekstraeiningar</t>
  </si>
  <si>
    <t>heimilisfang</t>
  </si>
  <si>
    <t>Sindragata 10</t>
  </si>
  <si>
    <t>Bær/staður</t>
  </si>
  <si>
    <t>Ísafjörður</t>
  </si>
  <si>
    <t>Póstnúmer</t>
  </si>
  <si>
    <t>Land</t>
  </si>
  <si>
    <t>Ísland</t>
  </si>
  <si>
    <t>Staðsetningarhnit</t>
  </si>
  <si>
    <t>Norðurbotn - Tálknafirði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</si>
  <si>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</si>
  <si>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</si>
  <si>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</si>
  <si>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</si>
  <si>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</si>
  <si>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Framleiðslumagn (gross growth) kg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</si>
  <si>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</si>
  <si>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</si>
  <si>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</si>
  <si>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</si>
  <si>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</si>
  <si>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</si>
  <si>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</si>
  <si>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</si>
  <si>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</si>
  <si>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</si>
  <si>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</si>
  <si>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</si>
  <si>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</si>
  <si>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</si>
  <si>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</si>
  <si>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</si>
  <si>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</si>
  <si>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</si>
  <si>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</si>
  <si>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</si>
  <si>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</si>
  <si>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</si>
  <si>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</si>
  <si>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</si>
  <si>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</si>
  <si>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</si>
  <si>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</si>
  <si>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</si>
  <si>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</si>
  <si>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</si>
  <si>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</si>
  <si>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</si>
  <si>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</si>
  <si>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</si>
  <si>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</si>
  <si>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</si>
  <si>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</si>
  <si>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</si>
  <si>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</si>
  <si>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</si>
  <si>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</si>
  <si>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</si>
  <si>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</si>
  <si>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</si>
  <si>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Fóðurframleiðandi</t>
  </si>
  <si>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</si>
  <si>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</si>
  <si>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</si>
  <si>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</si>
  <si>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</si>
  <si>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</si>
  <si>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</si>
  <si>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</si>
  <si>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</si>
  <si>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</si>
  <si>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</si>
  <si>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</si>
  <si>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</si>
  <si>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</si>
  <si>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</si>
  <si>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</si>
  <si>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Eyrarhlíð 1</t>
  </si>
  <si>
    <t>Samtals</t>
  </si>
  <si>
    <t>Gross biomass increase:</t>
  </si>
  <si>
    <t>Limit</t>
  </si>
  <si>
    <t>10kg</t>
  </si>
  <si>
    <t>Biomar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</si>
</sst>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_-* #,##0.00_-;\-* #,##0.00_-;_-* &quot;-&quot;_-;_-@_-"/>
    <numFmt numFmtId="166" formatCode="_-* #,##0.0_-;\-* #,##0.0_-;_-* &quot;-&quot;_-;_-@_-"/>
    <numFmt numFmtId="167" formatCode="_-* #,##0.000_-;\-* #,##0.00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34">
    <xf numFmtId="0" fontId="0" fillId="0" borderId="0" xfId="0"/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9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2" fillId="0" borderId="11" xfId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1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 wrapText="1"/>
    </xf>
    <xf numFmtId="0" fontId="0" fillId="0" borderId="18" xfId="0" applyBorder="1"/>
    <xf numFmtId="0" fontId="0" fillId="0" borderId="5" xfId="0" applyBorder="1" applyProtection="1">
      <protection locked="0"/>
    </xf>
    <xf numFmtId="0" fontId="0" fillId="0" borderId="2" xfId="0" applyBorder="1"/>
    <xf numFmtId="0" fontId="0" fillId="0" borderId="0" xfId="0" applyAlignment="1">
      <alignment horizontal="right"/>
    </xf>
    <xf numFmtId="0" fontId="0" fillId="4" borderId="0" xfId="4" applyFont="1" applyBorder="1" applyAlignment="1">
      <alignment horizontal="right"/>
    </xf>
    <xf numFmtId="41" fontId="6" fillId="2" borderId="14" xfId="2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164" fontId="6" fillId="2" borderId="14" xfId="3" applyNumberFormat="1" applyFont="1" applyFill="1" applyBorder="1" applyAlignment="1">
      <alignment horizontal="center"/>
    </xf>
    <xf numFmtId="10" fontId="9" fillId="3" borderId="20" xfId="3" applyNumberFormat="1" applyFont="1" applyFill="1" applyBorder="1" applyAlignment="1">
      <alignment horizontal="center"/>
    </xf>
    <xf numFmtId="10" fontId="6" fillId="2" borderId="20" xfId="3" applyNumberFormat="1" applyFont="1" applyFill="1" applyBorder="1" applyAlignment="1">
      <alignment horizontal="center"/>
    </xf>
    <xf numFmtId="9" fontId="6" fillId="2" borderId="20" xfId="3" applyFont="1" applyFill="1" applyBorder="1" applyAlignment="1">
      <alignment horizontal="center"/>
    </xf>
    <xf numFmtId="41" fontId="6" fillId="2" borderId="21" xfId="2" applyFont="1" applyFill="1" applyBorder="1" applyAlignment="1">
      <alignment horizontal="center"/>
    </xf>
    <xf numFmtId="0" fontId="5" fillId="4" borderId="0" xfId="4" applyAlignment="1">
      <alignment horizontal="center"/>
    </xf>
    <xf numFmtId="41" fontId="9" fillId="3" borderId="22" xfId="2" applyFont="1" applyFill="1" applyBorder="1" applyAlignment="1">
      <alignment horizontal="center"/>
    </xf>
    <xf numFmtId="165" fontId="9" fillId="3" borderId="22" xfId="2" applyNumberFormat="1" applyFont="1" applyFill="1" applyBorder="1" applyAlignment="1">
      <alignment horizontal="center"/>
    </xf>
    <xf numFmtId="165" fontId="9" fillId="3" borderId="22" xfId="2" applyNumberFormat="1" applyFont="1" applyFill="1" applyBorder="1" applyAlignment="1">
      <alignment horizontal="left"/>
    </xf>
    <xf numFmtId="166" fontId="9" fillId="3" borderId="22" xfId="2" applyNumberFormat="1" applyFont="1" applyFill="1" applyBorder="1" applyAlignment="1">
      <alignment horizontal="center"/>
    </xf>
    <xf numFmtId="41" fontId="0" fillId="0" borderId="0" xfId="0" applyNumberFormat="1"/>
    <xf numFmtId="166" fontId="7" fillId="3" borderId="22" xfId="2" applyNumberFormat="1" applyFont="1" applyFill="1" applyBorder="1" applyAlignment="1">
      <alignment horizontal="center"/>
    </xf>
    <xf numFmtId="0" fontId="0" fillId="0" borderId="23" xfId="0" applyBorder="1" applyAlignment="1">
      <alignment horizontal="right"/>
    </xf>
    <xf numFmtId="166" fontId="6" fillId="2" borderId="24" xfId="2" applyNumberFormat="1" applyFont="1" applyFill="1" applyBorder="1" applyAlignment="1">
      <alignment horizontal="center"/>
    </xf>
    <xf numFmtId="9" fontId="6" fillId="2" borderId="24" xfId="3" applyFont="1" applyFill="1" applyBorder="1" applyAlignment="1">
      <alignment horizontal="center"/>
    </xf>
    <xf numFmtId="164" fontId="6" fillId="2" borderId="24" xfId="3" applyNumberFormat="1" applyFont="1" applyFill="1" applyBorder="1" applyAlignment="1">
      <alignment horizontal="center"/>
    </xf>
    <xf numFmtId="10" fontId="9" fillId="3" borderId="24" xfId="3" applyNumberFormat="1" applyFont="1" applyFill="1" applyBorder="1" applyAlignment="1">
      <alignment horizontal="center"/>
    </xf>
    <xf numFmtId="10" fontId="6" fillId="2" borderId="24" xfId="3" applyNumberFormat="1" applyFont="1" applyFill="1" applyBorder="1" applyAlignment="1">
      <alignment horizontal="center"/>
    </xf>
    <xf numFmtId="167" fontId="6" fillId="2" borderId="25" xfId="2" applyNumberFormat="1" applyFont="1" applyFill="1" applyBorder="1" applyAlignment="1">
      <alignment horizontal="center"/>
    </xf>
    <xf numFmtId="0" fontId="5" fillId="4" borderId="23" xfId="4" applyBorder="1" applyAlignment="1">
      <alignment horizontal="right"/>
    </xf>
    <xf numFmtId="0" fontId="0" fillId="0" borderId="26" xfId="0" applyBorder="1"/>
    <xf numFmtId="0" fontId="0" fillId="0" borderId="0" xfId="0" applyProtection="1">
      <protection locked="0"/>
    </xf>
    <xf numFmtId="41" fontId="10" fillId="3" borderId="16" xfId="2" applyFont="1" applyFill="1" applyBorder="1" applyAlignment="1">
      <alignment horizontal="center"/>
    </xf>
    <xf numFmtId="166" fontId="11" fillId="3" borderId="16" xfId="2" applyNumberFormat="1" applyFont="1" applyFill="1" applyBorder="1" applyAlignment="1">
      <alignment horizontal="center"/>
    </xf>
    <xf numFmtId="166" fontId="10" fillId="3" borderId="16" xfId="2" applyNumberFormat="1" applyFont="1" applyFill="1" applyBorder="1" applyAlignment="1">
      <alignment horizontal="center"/>
    </xf>
    <xf numFmtId="0" fontId="12" fillId="4" borderId="0" xfId="4" applyFont="1" applyBorder="1"/>
    <xf numFmtId="41" fontId="12" fillId="4" borderId="0" xfId="4" applyNumberFormat="1" applyFont="1"/>
    <xf numFmtId="0" fontId="5" fillId="4" borderId="0" xfId="4" applyBorder="1"/>
    <xf numFmtId="0" fontId="5" fillId="4" borderId="0" xfId="4" applyBorder="1" applyProtection="1">
      <protection locked="0"/>
    </xf>
    <xf numFmtId="0" fontId="5" fillId="4" borderId="0" xfId="4" applyBorder="1" applyAlignment="1">
      <alignment wrapText="1"/>
    </xf>
    <xf numFmtId="41" fontId="12" fillId="4" borderId="0" xfId="4" applyNumberFormat="1" applyFont="1" applyBorder="1"/>
    <xf numFmtId="0" fontId="8" fillId="0" borderId="0" xfId="0" applyFont="1"/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5">
    <cellStyle name="20% - Accent3" xfId="4" builtinId="38"/>
    <cellStyle name="Comma [0]" xfId="2" builtinId="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0D8E-4404-4189-B344-B1DB0DEDC979}">
  <dimension ref="A1:I73"/>
  <sheetViews>
    <sheetView tabSelected="1" workbookViewId="0">
      <selection activeCell="B34" sqref="B34:C34"/>
    </sheetView>
  </sheetViews>
  <sheetFormatPr defaultRowHeight="15" x14ac:dyDescent="0.25"/>
  <cols>
    <col min="1" max="1" width="9" customWidth="1"/>
    <col min="2" max="2" width="37.140625" customWidth="1"/>
    <col min="3" max="3" width="42.85546875" customWidth="1"/>
    <col min="4" max="5" width="9" customWidth="1"/>
    <col min="6" max="6" width="12.85546875" customWidth="1"/>
    <col min="7" max="7" width="16.5703125" customWidth="1"/>
    <col min="8" max="9" width="8.5703125" customWidth="1"/>
    <col min="257" max="262" width="9" customWidth="1"/>
    <col min="263" max="263" width="16.5703125" customWidth="1"/>
    <col min="264" max="265" width="8.5703125" customWidth="1"/>
    <col min="513" max="518" width="9" customWidth="1"/>
    <col min="519" max="519" width="16.5703125" customWidth="1"/>
    <col min="520" max="521" width="8.5703125" customWidth="1"/>
    <col min="769" max="774" width="9" customWidth="1"/>
    <col min="775" max="775" width="16.5703125" customWidth="1"/>
    <col min="776" max="777" width="8.5703125" customWidth="1"/>
    <col min="1025" max="1030" width="9" customWidth="1"/>
    <col min="1031" max="1031" width="16.5703125" customWidth="1"/>
    <col min="1032" max="1033" width="8.5703125" customWidth="1"/>
    <col min="1281" max="1286" width="9" customWidth="1"/>
    <col min="1287" max="1287" width="16.5703125" customWidth="1"/>
    <col min="1288" max="1289" width="8.5703125" customWidth="1"/>
    <col min="1537" max="1542" width="9" customWidth="1"/>
    <col min="1543" max="1543" width="16.5703125" customWidth="1"/>
    <col min="1544" max="1545" width="8.5703125" customWidth="1"/>
    <col min="1793" max="1798" width="9" customWidth="1"/>
    <col min="1799" max="1799" width="16.5703125" customWidth="1"/>
    <col min="1800" max="1801" width="8.5703125" customWidth="1"/>
    <col min="2049" max="2054" width="9" customWidth="1"/>
    <col min="2055" max="2055" width="16.5703125" customWidth="1"/>
    <col min="2056" max="2057" width="8.5703125" customWidth="1"/>
    <col min="2305" max="2310" width="9" customWidth="1"/>
    <col min="2311" max="2311" width="16.5703125" customWidth="1"/>
    <col min="2312" max="2313" width="8.5703125" customWidth="1"/>
    <col min="2561" max="2566" width="9" customWidth="1"/>
    <col min="2567" max="2567" width="16.5703125" customWidth="1"/>
    <col min="2568" max="2569" width="8.5703125" customWidth="1"/>
    <col min="2817" max="2822" width="9" customWidth="1"/>
    <col min="2823" max="2823" width="16.5703125" customWidth="1"/>
    <col min="2824" max="2825" width="8.5703125" customWidth="1"/>
    <col min="3073" max="3078" width="9" customWidth="1"/>
    <col min="3079" max="3079" width="16.5703125" customWidth="1"/>
    <col min="3080" max="3081" width="8.5703125" customWidth="1"/>
    <col min="3329" max="3334" width="9" customWidth="1"/>
    <col min="3335" max="3335" width="16.5703125" customWidth="1"/>
    <col min="3336" max="3337" width="8.5703125" customWidth="1"/>
    <col min="3585" max="3590" width="9" customWidth="1"/>
    <col min="3591" max="3591" width="16.5703125" customWidth="1"/>
    <col min="3592" max="3593" width="8.5703125" customWidth="1"/>
    <col min="3841" max="3846" width="9" customWidth="1"/>
    <col min="3847" max="3847" width="16.5703125" customWidth="1"/>
    <col min="3848" max="3849" width="8.5703125" customWidth="1"/>
    <col min="4097" max="4102" width="9" customWidth="1"/>
    <col min="4103" max="4103" width="16.5703125" customWidth="1"/>
    <col min="4104" max="4105" width="8.5703125" customWidth="1"/>
    <col min="4353" max="4358" width="9" customWidth="1"/>
    <col min="4359" max="4359" width="16.5703125" customWidth="1"/>
    <col min="4360" max="4361" width="8.5703125" customWidth="1"/>
    <col min="4609" max="4614" width="9" customWidth="1"/>
    <col min="4615" max="4615" width="16.5703125" customWidth="1"/>
    <col min="4616" max="4617" width="8.5703125" customWidth="1"/>
    <col min="4865" max="4870" width="9" customWidth="1"/>
    <col min="4871" max="4871" width="16.5703125" customWidth="1"/>
    <col min="4872" max="4873" width="8.5703125" customWidth="1"/>
    <col min="5121" max="5126" width="9" customWidth="1"/>
    <col min="5127" max="5127" width="16.5703125" customWidth="1"/>
    <col min="5128" max="5129" width="8.5703125" customWidth="1"/>
    <col min="5377" max="5382" width="9" customWidth="1"/>
    <col min="5383" max="5383" width="16.5703125" customWidth="1"/>
    <col min="5384" max="5385" width="8.5703125" customWidth="1"/>
    <col min="5633" max="5638" width="9" customWidth="1"/>
    <col min="5639" max="5639" width="16.5703125" customWidth="1"/>
    <col min="5640" max="5641" width="8.5703125" customWidth="1"/>
    <col min="5889" max="5894" width="9" customWidth="1"/>
    <col min="5895" max="5895" width="16.5703125" customWidth="1"/>
    <col min="5896" max="5897" width="8.5703125" customWidth="1"/>
    <col min="6145" max="6150" width="9" customWidth="1"/>
    <col min="6151" max="6151" width="16.5703125" customWidth="1"/>
    <col min="6152" max="6153" width="8.5703125" customWidth="1"/>
    <col min="6401" max="6406" width="9" customWidth="1"/>
    <col min="6407" max="6407" width="16.5703125" customWidth="1"/>
    <col min="6408" max="6409" width="8.5703125" customWidth="1"/>
    <col min="6657" max="6662" width="9" customWidth="1"/>
    <col min="6663" max="6663" width="16.5703125" customWidth="1"/>
    <col min="6664" max="6665" width="8.5703125" customWidth="1"/>
    <col min="6913" max="6918" width="9" customWidth="1"/>
    <col min="6919" max="6919" width="16.5703125" customWidth="1"/>
    <col min="6920" max="6921" width="8.5703125" customWidth="1"/>
    <col min="7169" max="7174" width="9" customWidth="1"/>
    <col min="7175" max="7175" width="16.5703125" customWidth="1"/>
    <col min="7176" max="7177" width="8.5703125" customWidth="1"/>
    <col min="7425" max="7430" width="9" customWidth="1"/>
    <col min="7431" max="7431" width="16.5703125" customWidth="1"/>
    <col min="7432" max="7433" width="8.5703125" customWidth="1"/>
    <col min="7681" max="7686" width="9" customWidth="1"/>
    <col min="7687" max="7687" width="16.5703125" customWidth="1"/>
    <col min="7688" max="7689" width="8.5703125" customWidth="1"/>
    <col min="7937" max="7942" width="9" customWidth="1"/>
    <col min="7943" max="7943" width="16.5703125" customWidth="1"/>
    <col min="7944" max="7945" width="8.5703125" customWidth="1"/>
    <col min="8193" max="8198" width="9" customWidth="1"/>
    <col min="8199" max="8199" width="16.5703125" customWidth="1"/>
    <col min="8200" max="8201" width="8.5703125" customWidth="1"/>
    <col min="8449" max="8454" width="9" customWidth="1"/>
    <col min="8455" max="8455" width="16.5703125" customWidth="1"/>
    <col min="8456" max="8457" width="8.5703125" customWidth="1"/>
    <col min="8705" max="8710" width="9" customWidth="1"/>
    <col min="8711" max="8711" width="16.5703125" customWidth="1"/>
    <col min="8712" max="8713" width="8.5703125" customWidth="1"/>
    <col min="8961" max="8966" width="9" customWidth="1"/>
    <col min="8967" max="8967" width="16.5703125" customWidth="1"/>
    <col min="8968" max="8969" width="8.5703125" customWidth="1"/>
    <col min="9217" max="9222" width="9" customWidth="1"/>
    <col min="9223" max="9223" width="16.5703125" customWidth="1"/>
    <col min="9224" max="9225" width="8.5703125" customWidth="1"/>
    <col min="9473" max="9478" width="9" customWidth="1"/>
    <col min="9479" max="9479" width="16.5703125" customWidth="1"/>
    <col min="9480" max="9481" width="8.5703125" customWidth="1"/>
    <col min="9729" max="9734" width="9" customWidth="1"/>
    <col min="9735" max="9735" width="16.5703125" customWidth="1"/>
    <col min="9736" max="9737" width="8.5703125" customWidth="1"/>
    <col min="9985" max="9990" width="9" customWidth="1"/>
    <col min="9991" max="9991" width="16.5703125" customWidth="1"/>
    <col min="9992" max="9993" width="8.5703125" customWidth="1"/>
    <col min="10241" max="10246" width="9" customWidth="1"/>
    <col min="10247" max="10247" width="16.5703125" customWidth="1"/>
    <col min="10248" max="10249" width="8.5703125" customWidth="1"/>
    <col min="10497" max="10502" width="9" customWidth="1"/>
    <col min="10503" max="10503" width="16.5703125" customWidth="1"/>
    <col min="10504" max="10505" width="8.5703125" customWidth="1"/>
    <col min="10753" max="10758" width="9" customWidth="1"/>
    <col min="10759" max="10759" width="16.5703125" customWidth="1"/>
    <col min="10760" max="10761" width="8.5703125" customWidth="1"/>
    <col min="11009" max="11014" width="9" customWidth="1"/>
    <col min="11015" max="11015" width="16.5703125" customWidth="1"/>
    <col min="11016" max="11017" width="8.5703125" customWidth="1"/>
    <col min="11265" max="11270" width="9" customWidth="1"/>
    <col min="11271" max="11271" width="16.5703125" customWidth="1"/>
    <col min="11272" max="11273" width="8.5703125" customWidth="1"/>
    <col min="11521" max="11526" width="9" customWidth="1"/>
    <col min="11527" max="11527" width="16.5703125" customWidth="1"/>
    <col min="11528" max="11529" width="8.5703125" customWidth="1"/>
    <col min="11777" max="11782" width="9" customWidth="1"/>
    <col min="11783" max="11783" width="16.5703125" customWidth="1"/>
    <col min="11784" max="11785" width="8.5703125" customWidth="1"/>
    <col min="12033" max="12038" width="9" customWidth="1"/>
    <col min="12039" max="12039" width="16.5703125" customWidth="1"/>
    <col min="12040" max="12041" width="8.5703125" customWidth="1"/>
    <col min="12289" max="12294" width="9" customWidth="1"/>
    <col min="12295" max="12295" width="16.5703125" customWidth="1"/>
    <col min="12296" max="12297" width="8.5703125" customWidth="1"/>
    <col min="12545" max="12550" width="9" customWidth="1"/>
    <col min="12551" max="12551" width="16.5703125" customWidth="1"/>
    <col min="12552" max="12553" width="8.5703125" customWidth="1"/>
    <col min="12801" max="12806" width="9" customWidth="1"/>
    <col min="12807" max="12807" width="16.5703125" customWidth="1"/>
    <col min="12808" max="12809" width="8.5703125" customWidth="1"/>
    <col min="13057" max="13062" width="9" customWidth="1"/>
    <col min="13063" max="13063" width="16.5703125" customWidth="1"/>
    <col min="13064" max="13065" width="8.5703125" customWidth="1"/>
    <col min="13313" max="13318" width="9" customWidth="1"/>
    <col min="13319" max="13319" width="16.5703125" customWidth="1"/>
    <col min="13320" max="13321" width="8.5703125" customWidth="1"/>
    <col min="13569" max="13574" width="9" customWidth="1"/>
    <col min="13575" max="13575" width="16.5703125" customWidth="1"/>
    <col min="13576" max="13577" width="8.5703125" customWidth="1"/>
    <col min="13825" max="13830" width="9" customWidth="1"/>
    <col min="13831" max="13831" width="16.5703125" customWidth="1"/>
    <col min="13832" max="13833" width="8.5703125" customWidth="1"/>
    <col min="14081" max="14086" width="9" customWidth="1"/>
    <col min="14087" max="14087" width="16.5703125" customWidth="1"/>
    <col min="14088" max="14089" width="8.5703125" customWidth="1"/>
    <col min="14337" max="14342" width="9" customWidth="1"/>
    <col min="14343" max="14343" width="16.5703125" customWidth="1"/>
    <col min="14344" max="14345" width="8.5703125" customWidth="1"/>
    <col min="14593" max="14598" width="9" customWidth="1"/>
    <col min="14599" max="14599" width="16.5703125" customWidth="1"/>
    <col min="14600" max="14601" width="8.5703125" customWidth="1"/>
    <col min="14849" max="14854" width="9" customWidth="1"/>
    <col min="14855" max="14855" width="16.5703125" customWidth="1"/>
    <col min="14856" max="14857" width="8.5703125" customWidth="1"/>
    <col min="15105" max="15110" width="9" customWidth="1"/>
    <col min="15111" max="15111" width="16.5703125" customWidth="1"/>
    <col min="15112" max="15113" width="8.5703125" customWidth="1"/>
    <col min="15361" max="15366" width="9" customWidth="1"/>
    <col min="15367" max="15367" width="16.5703125" customWidth="1"/>
    <col min="15368" max="15369" width="8.5703125" customWidth="1"/>
    <col min="15617" max="15622" width="9" customWidth="1"/>
    <col min="15623" max="15623" width="16.5703125" customWidth="1"/>
    <col min="15624" max="15625" width="8.5703125" customWidth="1"/>
    <col min="15873" max="15878" width="9" customWidth="1"/>
    <col min="15879" max="15879" width="16.5703125" customWidth="1"/>
    <col min="15880" max="15881" width="8.5703125" customWidth="1"/>
    <col min="16129" max="16134" width="9" customWidth="1"/>
    <col min="16135" max="16135" width="16.5703125" customWidth="1"/>
    <col min="16136" max="16137" width="8.5703125" customWidth="1"/>
  </cols>
  <sheetData>
    <row r="1" spans="1:9" x14ac:dyDescent="0.25">
      <c r="A1" s="82" t="s">
        <v>0</v>
      </c>
      <c r="B1" s="83"/>
      <c r="C1" s="83"/>
      <c r="D1" s="83"/>
      <c r="E1" s="84">
        <v>2023</v>
      </c>
      <c r="F1" s="84"/>
      <c r="G1" s="84"/>
      <c r="H1" s="84"/>
      <c r="I1" s="85"/>
    </row>
    <row r="2" spans="1:9" x14ac:dyDescent="0.25">
      <c r="A2" s="82" t="s">
        <v>1</v>
      </c>
      <c r="B2" s="83"/>
      <c r="C2" s="83"/>
      <c r="D2" s="83"/>
      <c r="E2" s="84"/>
      <c r="F2" s="84"/>
      <c r="G2" s="84"/>
      <c r="H2" s="84"/>
      <c r="I2" s="85"/>
    </row>
    <row r="3" spans="1:9" x14ac:dyDescent="0.25">
      <c r="A3" s="86" t="s">
        <v>2</v>
      </c>
      <c r="B3" s="87"/>
      <c r="C3" s="87"/>
      <c r="D3" s="87"/>
      <c r="E3" s="88" t="s">
        <v>3</v>
      </c>
      <c r="F3" s="88"/>
      <c r="G3" s="88"/>
      <c r="H3" s="88"/>
      <c r="I3" s="89"/>
    </row>
    <row r="4" spans="1:9" x14ac:dyDescent="0.25">
      <c r="A4" s="78" t="s">
        <v>4</v>
      </c>
      <c r="B4" s="79"/>
      <c r="C4" s="79"/>
      <c r="D4" s="79"/>
      <c r="E4" s="80" t="s">
        <v>5</v>
      </c>
      <c r="F4" s="80"/>
      <c r="G4" s="80"/>
      <c r="H4" s="80"/>
      <c r="I4" s="81"/>
    </row>
    <row r="5" spans="1:9" x14ac:dyDescent="0.25">
      <c r="A5" s="78" t="s">
        <v>6</v>
      </c>
      <c r="B5" s="79"/>
      <c r="C5" s="79"/>
      <c r="D5" s="79"/>
      <c r="E5" s="80">
        <v>6002122570</v>
      </c>
      <c r="F5" s="80"/>
      <c r="G5" s="80"/>
      <c r="H5" s="80"/>
      <c r="I5" s="81"/>
    </row>
    <row r="6" spans="1:9" x14ac:dyDescent="0.25">
      <c r="A6" s="78" t="s">
        <v>7</v>
      </c>
      <c r="B6" s="79"/>
      <c r="C6" s="79"/>
      <c r="D6" s="79"/>
      <c r="E6" s="80" t="s">
        <v>8</v>
      </c>
      <c r="F6" s="80"/>
      <c r="G6" s="80"/>
      <c r="H6" s="80"/>
      <c r="I6" s="81"/>
    </row>
    <row r="7" spans="1:9" x14ac:dyDescent="0.25">
      <c r="A7" s="78" t="s">
        <v>9</v>
      </c>
      <c r="B7" s="79"/>
      <c r="C7" s="79"/>
      <c r="D7" s="79"/>
      <c r="E7" s="80" t="s">
        <v>10</v>
      </c>
      <c r="F7" s="80"/>
      <c r="G7" s="80"/>
      <c r="H7" s="80"/>
      <c r="I7" s="81"/>
    </row>
    <row r="8" spans="1:9" x14ac:dyDescent="0.25">
      <c r="A8" s="78" t="s">
        <v>11</v>
      </c>
      <c r="B8" s="79"/>
      <c r="C8" s="79"/>
      <c r="D8" s="79"/>
      <c r="E8" s="80">
        <v>400</v>
      </c>
      <c r="F8" s="80"/>
      <c r="G8" s="80"/>
      <c r="H8" s="80"/>
      <c r="I8" s="81"/>
    </row>
    <row r="9" spans="1:9" x14ac:dyDescent="0.25">
      <c r="A9" s="78" t="s">
        <v>12</v>
      </c>
      <c r="B9" s="79"/>
      <c r="C9" s="79"/>
      <c r="D9" s="79"/>
      <c r="E9" s="80" t="s">
        <v>13</v>
      </c>
      <c r="F9" s="80"/>
      <c r="G9" s="80"/>
      <c r="H9" s="80"/>
      <c r="I9" s="81"/>
    </row>
    <row r="10" spans="1:9" x14ac:dyDescent="0.25">
      <c r="A10" s="78" t="s">
        <v>14</v>
      </c>
      <c r="B10" s="79"/>
      <c r="C10" s="79"/>
      <c r="D10" s="79"/>
      <c r="E10" s="80" t="s">
        <v>15</v>
      </c>
      <c r="F10" s="80"/>
      <c r="G10" s="80"/>
      <c r="H10" s="80"/>
      <c r="I10" s="81"/>
    </row>
    <row r="11" spans="1:9" x14ac:dyDescent="0.25">
      <c r="A11" s="1"/>
      <c r="B11" s="2"/>
      <c r="C11" s="2"/>
      <c r="D11" s="2"/>
      <c r="E11" s="6"/>
      <c r="F11" s="3"/>
      <c r="G11" s="3"/>
      <c r="H11" s="4"/>
      <c r="I11" s="5"/>
    </row>
    <row r="12" spans="1:9" x14ac:dyDescent="0.25">
      <c r="A12" s="78" t="s">
        <v>16</v>
      </c>
      <c r="B12" s="79"/>
      <c r="C12" s="79"/>
      <c r="D12" s="79"/>
      <c r="E12" s="80"/>
      <c r="F12" s="80"/>
      <c r="G12" s="80"/>
      <c r="H12" s="80"/>
      <c r="I12" s="81"/>
    </row>
    <row r="13" spans="1:9" ht="30" customHeight="1" x14ac:dyDescent="0.25">
      <c r="A13" s="95" t="s">
        <v>17</v>
      </c>
      <c r="B13" s="96"/>
      <c r="C13" s="96"/>
      <c r="D13" s="96"/>
      <c r="E13" s="97" t="s">
        <v>18</v>
      </c>
      <c r="F13" s="97"/>
      <c r="G13" s="97"/>
      <c r="H13" s="97"/>
      <c r="I13" s="98"/>
    </row>
    <row r="14" spans="1:9" ht="30" customHeight="1" x14ac:dyDescent="0.25">
      <c r="A14" s="90" t="s">
        <v>19</v>
      </c>
      <c r="B14" s="91"/>
      <c r="C14" s="91"/>
      <c r="D14" s="91"/>
      <c r="E14" s="92"/>
      <c r="F14" s="92"/>
      <c r="G14" s="92"/>
      <c r="H14" s="92"/>
      <c r="I14" s="93"/>
    </row>
    <row r="15" spans="1:9" x14ac:dyDescent="0.25">
      <c r="A15" s="82" t="s">
        <v>20</v>
      </c>
      <c r="B15" s="83"/>
      <c r="C15" s="83"/>
      <c r="D15" s="83"/>
      <c r="E15" s="84"/>
      <c r="F15" s="84"/>
      <c r="G15" s="84"/>
      <c r="H15" s="84"/>
      <c r="I15" s="85"/>
    </row>
    <row r="16" spans="1:9" x14ac:dyDescent="0.25">
      <c r="A16" s="86" t="s">
        <v>21</v>
      </c>
      <c r="B16" s="87"/>
      <c r="C16" s="87"/>
      <c r="D16" s="87"/>
      <c r="E16" s="94">
        <v>627348</v>
      </c>
      <c r="F16" s="80"/>
      <c r="G16" s="80"/>
      <c r="H16" s="80"/>
      <c r="I16" s="81"/>
    </row>
    <row r="17" spans="1:9" x14ac:dyDescent="0.25">
      <c r="A17" s="78" t="s">
        <v>22</v>
      </c>
      <c r="B17" s="79"/>
      <c r="C17" s="79"/>
      <c r="D17" s="79"/>
      <c r="E17" s="80">
        <v>1</v>
      </c>
      <c r="F17" s="80"/>
      <c r="G17" s="80"/>
      <c r="H17" s="80"/>
      <c r="I17" s="81"/>
    </row>
    <row r="18" spans="1:9" x14ac:dyDescent="0.25">
      <c r="A18" s="78" t="s">
        <v>23</v>
      </c>
      <c r="B18" s="79"/>
      <c r="C18" s="79"/>
      <c r="D18" s="79"/>
      <c r="E18" s="80"/>
      <c r="F18" s="80"/>
      <c r="G18" s="80"/>
      <c r="H18" s="80"/>
      <c r="I18" s="81"/>
    </row>
    <row r="19" spans="1:9" x14ac:dyDescent="0.25">
      <c r="A19" s="78" t="s">
        <v>24</v>
      </c>
      <c r="B19" s="79"/>
      <c r="C19" s="79"/>
      <c r="D19" s="79"/>
      <c r="E19" s="80"/>
      <c r="F19" s="80"/>
      <c r="G19" s="80"/>
      <c r="H19" s="80"/>
      <c r="I19" s="81"/>
    </row>
    <row r="20" spans="1:9" ht="60" customHeight="1" x14ac:dyDescent="0.25">
      <c r="A20" s="99" t="s">
        <v>25</v>
      </c>
      <c r="B20" s="100"/>
      <c r="C20" s="100"/>
      <c r="D20" s="100"/>
      <c r="E20" s="92"/>
      <c r="F20" s="92"/>
      <c r="G20" s="92"/>
      <c r="H20" s="92"/>
      <c r="I20" s="93"/>
    </row>
    <row r="21" spans="1:9" ht="30" customHeight="1" x14ac:dyDescent="0.25">
      <c r="A21" s="101" t="s">
        <v>26</v>
      </c>
      <c r="B21" s="102"/>
      <c r="C21" s="102"/>
      <c r="D21" s="102"/>
      <c r="E21" s="102"/>
      <c r="F21" s="102"/>
      <c r="G21" s="102"/>
      <c r="H21" s="102"/>
      <c r="I21" s="103"/>
    </row>
    <row r="22" spans="1:9" x14ac:dyDescent="0.25">
      <c r="A22" s="104" t="s">
        <v>27</v>
      </c>
      <c r="B22" s="105"/>
      <c r="C22" s="104" t="s">
        <v>28</v>
      </c>
      <c r="D22" s="105"/>
      <c r="E22" s="104" t="s">
        <v>29</v>
      </c>
      <c r="F22" s="105"/>
      <c r="G22" s="88"/>
      <c r="H22" s="88"/>
      <c r="I22" s="89"/>
    </row>
    <row r="23" spans="1:9" x14ac:dyDescent="0.25">
      <c r="A23" s="110"/>
      <c r="B23" s="111"/>
      <c r="C23" s="110" t="s">
        <v>30</v>
      </c>
      <c r="D23" s="111"/>
      <c r="E23" s="112"/>
      <c r="F23" s="111"/>
      <c r="G23" s="80"/>
      <c r="H23" s="80"/>
      <c r="I23" s="81"/>
    </row>
    <row r="24" spans="1:9" x14ac:dyDescent="0.25">
      <c r="A24" s="106"/>
      <c r="B24" s="107"/>
      <c r="C24" s="106"/>
      <c r="D24" s="107"/>
      <c r="E24" s="108"/>
      <c r="F24" s="107"/>
      <c r="G24" s="80"/>
      <c r="H24" s="80"/>
      <c r="I24" s="81"/>
    </row>
    <row r="25" spans="1:9" x14ac:dyDescent="0.25">
      <c r="A25" s="106"/>
      <c r="B25" s="107"/>
      <c r="C25" s="106"/>
      <c r="D25" s="107"/>
      <c r="E25" s="108"/>
      <c r="F25" s="107"/>
      <c r="G25" s="80"/>
      <c r="H25" s="80"/>
      <c r="I25" s="81"/>
    </row>
    <row r="26" spans="1:9" ht="30" customHeight="1" x14ac:dyDescent="0.25">
      <c r="A26" s="101" t="s">
        <v>31</v>
      </c>
      <c r="B26" s="102"/>
      <c r="C26" s="102"/>
      <c r="D26" s="102"/>
      <c r="E26" s="102"/>
      <c r="F26" s="102"/>
      <c r="G26" s="102"/>
      <c r="H26" s="102"/>
      <c r="I26" s="103"/>
    </row>
    <row r="27" spans="1:9" x14ac:dyDescent="0.25">
      <c r="A27" s="109" t="s">
        <v>32</v>
      </c>
      <c r="B27" s="84"/>
      <c r="C27" s="85"/>
      <c r="D27" s="109" t="s">
        <v>33</v>
      </c>
      <c r="E27" s="84"/>
      <c r="F27" s="85"/>
      <c r="G27" s="109" t="s">
        <v>34</v>
      </c>
      <c r="H27" s="84"/>
      <c r="I27" s="85"/>
    </row>
    <row r="28" spans="1:9" x14ac:dyDescent="0.25">
      <c r="A28" s="7" t="s">
        <v>35</v>
      </c>
      <c r="B28" s="109" t="s">
        <v>36</v>
      </c>
      <c r="C28" s="85"/>
      <c r="D28" s="7" t="s">
        <v>37</v>
      </c>
      <c r="E28" s="109" t="s">
        <v>38</v>
      </c>
      <c r="F28" s="85"/>
      <c r="G28" s="7" t="s">
        <v>39</v>
      </c>
      <c r="H28" s="109" t="s">
        <v>40</v>
      </c>
      <c r="I28" s="85"/>
    </row>
    <row r="29" spans="1:9" x14ac:dyDescent="0.25">
      <c r="A29" s="8"/>
      <c r="B29" s="109"/>
      <c r="C29" s="85"/>
      <c r="D29" s="8"/>
      <c r="E29" s="109"/>
      <c r="F29" s="85"/>
      <c r="G29" s="8"/>
      <c r="H29" s="109"/>
      <c r="I29" s="85"/>
    </row>
    <row r="30" spans="1:9" x14ac:dyDescent="0.25">
      <c r="A30" s="8"/>
      <c r="B30" s="109"/>
      <c r="C30" s="85"/>
      <c r="D30" s="8"/>
      <c r="E30" s="109"/>
      <c r="F30" s="85"/>
      <c r="G30" s="8"/>
      <c r="H30" s="109"/>
      <c r="I30" s="85"/>
    </row>
    <row r="31" spans="1:9" x14ac:dyDescent="0.25">
      <c r="A31" s="8"/>
      <c r="B31" s="109"/>
      <c r="C31" s="85"/>
      <c r="D31" s="8"/>
      <c r="E31" s="109"/>
      <c r="F31" s="85"/>
      <c r="G31" s="8"/>
      <c r="H31" s="109"/>
      <c r="I31" s="85"/>
    </row>
    <row r="32" spans="1:9" ht="30" customHeight="1" x14ac:dyDescent="0.25">
      <c r="A32" s="113" t="s">
        <v>41</v>
      </c>
      <c r="B32" s="114"/>
      <c r="C32" s="114"/>
      <c r="D32" s="114"/>
      <c r="E32" s="114"/>
      <c r="F32" s="114"/>
      <c r="G32" s="114"/>
      <c r="H32" s="114"/>
      <c r="I32" s="115"/>
    </row>
    <row r="33" spans="1:9" x14ac:dyDescent="0.25">
      <c r="A33" s="109" t="s">
        <v>32</v>
      </c>
      <c r="B33" s="84"/>
      <c r="C33" s="85"/>
      <c r="D33" s="109" t="s">
        <v>33</v>
      </c>
      <c r="E33" s="84"/>
      <c r="F33" s="85"/>
      <c r="G33" s="109" t="s">
        <v>42</v>
      </c>
      <c r="H33" s="84"/>
      <c r="I33" s="85"/>
    </row>
    <row r="34" spans="1:9" x14ac:dyDescent="0.25">
      <c r="A34" s="7" t="s">
        <v>35</v>
      </c>
      <c r="B34" s="109" t="s">
        <v>36</v>
      </c>
      <c r="C34" s="85"/>
      <c r="D34" s="7" t="s">
        <v>37</v>
      </c>
      <c r="E34" s="109" t="s">
        <v>38</v>
      </c>
      <c r="F34" s="85"/>
      <c r="G34" s="7" t="s">
        <v>39</v>
      </c>
      <c r="H34" s="109" t="s">
        <v>40</v>
      </c>
      <c r="I34" s="85"/>
    </row>
    <row r="35" spans="1:9" x14ac:dyDescent="0.25">
      <c r="A35" s="8">
        <v>12</v>
      </c>
      <c r="B35" s="32"/>
      <c r="C35" s="33"/>
      <c r="D35" s="8"/>
      <c r="E35" s="104"/>
      <c r="F35" s="105"/>
      <c r="G35" s="34"/>
      <c r="H35" s="109"/>
      <c r="I35" s="85"/>
    </row>
    <row r="36" spans="1:9" x14ac:dyDescent="0.25">
      <c r="A36" s="8">
        <v>12</v>
      </c>
      <c r="B36" s="104"/>
      <c r="C36" s="105"/>
      <c r="D36" s="8"/>
      <c r="E36" s="104"/>
      <c r="F36" s="105"/>
      <c r="G36" s="34"/>
      <c r="H36" s="10"/>
      <c r="I36" s="9"/>
    </row>
    <row r="37" spans="1:9" x14ac:dyDescent="0.25">
      <c r="A37" s="8">
        <v>13</v>
      </c>
      <c r="B37" s="104"/>
      <c r="C37" s="105"/>
      <c r="D37" s="8"/>
      <c r="E37" s="104"/>
      <c r="F37" s="105"/>
      <c r="G37" s="34"/>
      <c r="H37" s="10"/>
      <c r="I37" s="9"/>
    </row>
    <row r="38" spans="1:9" x14ac:dyDescent="0.25">
      <c r="A38" s="8">
        <v>13</v>
      </c>
      <c r="B38" s="32"/>
      <c r="C38" s="33"/>
      <c r="D38" s="8"/>
      <c r="E38" s="104"/>
      <c r="F38" s="105"/>
      <c r="G38" s="34"/>
      <c r="H38" s="10"/>
      <c r="I38" s="9"/>
    </row>
    <row r="39" spans="1:9" ht="30" customHeight="1" x14ac:dyDescent="0.25">
      <c r="A39" s="116" t="s">
        <v>43</v>
      </c>
      <c r="B39" s="117"/>
      <c r="C39" s="117"/>
      <c r="D39" s="117"/>
      <c r="E39" s="117"/>
      <c r="F39" s="117"/>
      <c r="G39" s="117"/>
      <c r="H39" s="117"/>
      <c r="I39" s="118"/>
    </row>
    <row r="40" spans="1:9" x14ac:dyDescent="0.25">
      <c r="A40" s="109" t="s">
        <v>32</v>
      </c>
      <c r="B40" s="84"/>
      <c r="C40" s="85"/>
      <c r="D40" s="109" t="s">
        <v>33</v>
      </c>
      <c r="E40" s="84"/>
      <c r="F40" s="85"/>
      <c r="G40" s="109" t="s">
        <v>44</v>
      </c>
      <c r="H40" s="84"/>
      <c r="I40" s="85"/>
    </row>
    <row r="41" spans="1:9" x14ac:dyDescent="0.25">
      <c r="A41" s="7" t="s">
        <v>35</v>
      </c>
      <c r="B41" s="109" t="s">
        <v>36</v>
      </c>
      <c r="C41" s="85"/>
      <c r="D41" s="7" t="s">
        <v>37</v>
      </c>
      <c r="E41" s="109" t="s">
        <v>38</v>
      </c>
      <c r="F41" s="85"/>
      <c r="G41" s="7" t="s">
        <v>39</v>
      </c>
      <c r="H41" s="109" t="s">
        <v>40</v>
      </c>
      <c r="I41" s="85"/>
    </row>
    <row r="42" spans="1:9" x14ac:dyDescent="0.25">
      <c r="A42" s="8"/>
      <c r="B42" s="109"/>
      <c r="C42" s="85"/>
      <c r="D42" s="8"/>
      <c r="E42" s="109"/>
      <c r="F42" s="85"/>
      <c r="G42" s="8"/>
      <c r="H42" s="109"/>
      <c r="I42" s="85"/>
    </row>
    <row r="43" spans="1:9" x14ac:dyDescent="0.25">
      <c r="A43" s="8"/>
      <c r="B43" s="109"/>
      <c r="C43" s="85"/>
      <c r="D43" s="8"/>
      <c r="E43" s="109"/>
      <c r="F43" s="85"/>
      <c r="G43" s="8"/>
      <c r="H43" s="109"/>
      <c r="I43" s="85"/>
    </row>
    <row r="44" spans="1:9" ht="15" customHeight="1" x14ac:dyDescent="0.25">
      <c r="A44" s="8"/>
      <c r="B44" s="109"/>
      <c r="C44" s="85"/>
      <c r="D44" s="8"/>
      <c r="E44" s="109"/>
      <c r="F44" s="85"/>
      <c r="G44" s="8"/>
      <c r="H44" s="109"/>
      <c r="I44" s="85"/>
    </row>
    <row r="45" spans="1:9" ht="30" customHeight="1" x14ac:dyDescent="0.25">
      <c r="A45" s="113" t="s">
        <v>45</v>
      </c>
      <c r="B45" s="114"/>
      <c r="C45" s="114"/>
      <c r="D45" s="114"/>
      <c r="E45" s="114"/>
      <c r="F45" s="114"/>
      <c r="G45" s="114"/>
      <c r="H45" s="114"/>
      <c r="I45" s="115"/>
    </row>
    <row r="46" spans="1:9" ht="15" customHeight="1" x14ac:dyDescent="0.25">
      <c r="A46" s="109" t="s">
        <v>32</v>
      </c>
      <c r="B46" s="84"/>
      <c r="C46" s="85"/>
      <c r="D46" s="109" t="s">
        <v>33</v>
      </c>
      <c r="E46" s="84"/>
      <c r="F46" s="85"/>
      <c r="G46" s="109" t="s">
        <v>46</v>
      </c>
      <c r="H46" s="84"/>
      <c r="I46" s="85"/>
    </row>
    <row r="47" spans="1:9" x14ac:dyDescent="0.25">
      <c r="A47" s="7" t="s">
        <v>35</v>
      </c>
      <c r="B47" s="109" t="s">
        <v>36</v>
      </c>
      <c r="C47" s="85"/>
      <c r="D47" s="7" t="s">
        <v>37</v>
      </c>
      <c r="E47" s="109" t="s">
        <v>38</v>
      </c>
      <c r="F47" s="85"/>
      <c r="G47" s="7" t="s">
        <v>39</v>
      </c>
      <c r="H47" s="109" t="s">
        <v>40</v>
      </c>
      <c r="I47" s="85"/>
    </row>
    <row r="48" spans="1:9" x14ac:dyDescent="0.25">
      <c r="A48" s="8"/>
      <c r="B48" s="109"/>
      <c r="C48" s="85"/>
      <c r="D48" s="8"/>
      <c r="E48" s="109"/>
      <c r="F48" s="85"/>
      <c r="G48" s="8"/>
      <c r="H48" s="109"/>
      <c r="I48" s="85"/>
    </row>
    <row r="49" spans="1:9" x14ac:dyDescent="0.25">
      <c r="A49" s="8"/>
      <c r="B49" s="109"/>
      <c r="C49" s="85"/>
      <c r="D49" s="8"/>
      <c r="E49" s="109"/>
      <c r="F49" s="85"/>
      <c r="G49" s="8"/>
      <c r="H49" s="109"/>
      <c r="I49" s="85"/>
    </row>
    <row r="50" spans="1:9" x14ac:dyDescent="0.25">
      <c r="A50" s="8"/>
      <c r="B50" s="109"/>
      <c r="C50" s="85"/>
      <c r="D50" s="8"/>
      <c r="E50" s="109"/>
      <c r="F50" s="85"/>
      <c r="G50" s="8"/>
      <c r="H50" s="109"/>
      <c r="I50" s="85"/>
    </row>
    <row r="51" spans="1:9" x14ac:dyDescent="0.25">
      <c r="A51" s="101" t="s">
        <v>47</v>
      </c>
      <c r="B51" s="102"/>
      <c r="C51" s="102"/>
      <c r="D51" s="102"/>
      <c r="E51" s="102"/>
      <c r="F51" s="102"/>
      <c r="G51" s="102"/>
      <c r="H51" s="102"/>
      <c r="I51" s="103"/>
    </row>
    <row r="52" spans="1:9" x14ac:dyDescent="0.25">
      <c r="A52" s="119" t="s">
        <v>48</v>
      </c>
      <c r="B52" s="120"/>
      <c r="I52" s="11"/>
    </row>
    <row r="53" spans="1:9" ht="30" customHeight="1" x14ac:dyDescent="0.25">
      <c r="A53" s="12" t="s">
        <v>49</v>
      </c>
      <c r="B53" s="13" t="s">
        <v>50</v>
      </c>
      <c r="C53" s="14" t="s">
        <v>51</v>
      </c>
      <c r="D53" s="121" t="s">
        <v>38</v>
      </c>
      <c r="E53" s="122"/>
      <c r="I53" s="11"/>
    </row>
    <row r="54" spans="1:9" ht="15" customHeight="1" x14ac:dyDescent="0.25">
      <c r="A54" s="15"/>
      <c r="B54" s="16"/>
      <c r="C54" s="17"/>
      <c r="D54" s="123"/>
      <c r="E54" s="124"/>
      <c r="F54" s="18"/>
      <c r="G54" s="18"/>
      <c r="I54" s="11"/>
    </row>
    <row r="55" spans="1:9" ht="15" customHeight="1" x14ac:dyDescent="0.25">
      <c r="A55" s="15"/>
      <c r="B55" s="16"/>
      <c r="C55" s="17"/>
      <c r="D55" s="123"/>
      <c r="E55" s="124"/>
      <c r="F55" s="18"/>
      <c r="G55" s="18"/>
      <c r="I55" s="11"/>
    </row>
    <row r="56" spans="1:9" ht="15" customHeight="1" x14ac:dyDescent="0.25">
      <c r="A56" s="15"/>
      <c r="B56" s="16"/>
      <c r="C56" s="17"/>
      <c r="D56" s="123"/>
      <c r="E56" s="124"/>
      <c r="F56" s="18"/>
      <c r="G56" s="18"/>
      <c r="I56" s="11"/>
    </row>
    <row r="57" spans="1:9" x14ac:dyDescent="0.25">
      <c r="A57" s="119" t="s">
        <v>52</v>
      </c>
      <c r="B57" s="120"/>
      <c r="I57" s="11"/>
    </row>
    <row r="58" spans="1:9" ht="30" customHeight="1" x14ac:dyDescent="0.25">
      <c r="A58" s="12" t="s">
        <v>49</v>
      </c>
      <c r="B58" s="13" t="s">
        <v>50</v>
      </c>
      <c r="C58" s="14" t="s">
        <v>51</v>
      </c>
      <c r="D58" s="121" t="s">
        <v>38</v>
      </c>
      <c r="E58" s="122"/>
      <c r="F58" s="123" t="s">
        <v>53</v>
      </c>
      <c r="G58" s="124"/>
      <c r="H58" s="123" t="s">
        <v>54</v>
      </c>
      <c r="I58" s="124"/>
    </row>
    <row r="59" spans="1:9" ht="15" customHeight="1" x14ac:dyDescent="0.25">
      <c r="A59" s="15"/>
      <c r="B59" s="16"/>
      <c r="C59" s="17"/>
      <c r="D59" s="123"/>
      <c r="E59" s="124"/>
      <c r="F59" s="121"/>
      <c r="G59" s="122"/>
      <c r="H59" s="109"/>
      <c r="I59" s="85"/>
    </row>
    <row r="60" spans="1:9" ht="15" customHeight="1" x14ac:dyDescent="0.25">
      <c r="A60" s="15"/>
      <c r="B60" s="16"/>
      <c r="C60" s="17"/>
      <c r="D60" s="123"/>
      <c r="E60" s="124"/>
      <c r="F60" s="121"/>
      <c r="G60" s="122"/>
      <c r="H60" s="109"/>
      <c r="I60" s="85"/>
    </row>
    <row r="61" spans="1:9" ht="15" customHeight="1" x14ac:dyDescent="0.25">
      <c r="A61" s="15"/>
      <c r="B61" s="16"/>
      <c r="C61" s="17"/>
      <c r="D61" s="123"/>
      <c r="E61" s="124"/>
      <c r="F61" s="121"/>
      <c r="G61" s="122"/>
      <c r="H61" s="109"/>
      <c r="I61" s="85"/>
    </row>
    <row r="62" spans="1:9" ht="15" customHeight="1" x14ac:dyDescent="0.25">
      <c r="A62" s="101" t="s">
        <v>55</v>
      </c>
      <c r="B62" s="102"/>
      <c r="C62" s="102"/>
      <c r="D62" s="102"/>
      <c r="E62" s="102"/>
      <c r="F62" s="102"/>
      <c r="G62" s="102"/>
      <c r="H62" s="102"/>
      <c r="I62" s="103"/>
    </row>
    <row r="63" spans="1:9" ht="30" customHeight="1" x14ac:dyDescent="0.25">
      <c r="A63" s="19" t="s">
        <v>49</v>
      </c>
      <c r="B63" s="20" t="s">
        <v>50</v>
      </c>
      <c r="C63" s="21" t="s">
        <v>51</v>
      </c>
      <c r="D63" s="127" t="s">
        <v>38</v>
      </c>
      <c r="E63" s="128"/>
      <c r="I63" s="11"/>
    </row>
    <row r="64" spans="1:9" ht="15" customHeight="1" x14ac:dyDescent="0.25">
      <c r="A64" s="15"/>
      <c r="B64" s="16"/>
      <c r="C64" s="17"/>
      <c r="D64" s="123"/>
      <c r="E64" s="124"/>
      <c r="F64" s="18"/>
      <c r="G64" s="18"/>
      <c r="I64" s="11"/>
    </row>
    <row r="65" spans="1:9" ht="15" customHeight="1" x14ac:dyDescent="0.25">
      <c r="A65" s="15"/>
      <c r="B65" s="16"/>
      <c r="C65" s="17"/>
      <c r="D65" s="123"/>
      <c r="E65" s="124"/>
      <c r="F65" s="18"/>
      <c r="G65" s="18"/>
      <c r="I65" s="11"/>
    </row>
    <row r="66" spans="1:9" ht="15" customHeight="1" x14ac:dyDescent="0.25">
      <c r="A66" s="22"/>
      <c r="B66" s="23"/>
      <c r="C66" s="24"/>
      <c r="D66" s="129"/>
      <c r="E66" s="130"/>
      <c r="F66" s="18"/>
      <c r="G66" s="18"/>
      <c r="I66" s="11"/>
    </row>
    <row r="67" spans="1:9" x14ac:dyDescent="0.25">
      <c r="A67" s="131" t="s">
        <v>56</v>
      </c>
      <c r="B67" s="132"/>
      <c r="C67" s="132"/>
      <c r="D67" s="132"/>
      <c r="E67" s="132"/>
      <c r="F67" s="132"/>
      <c r="G67" s="132"/>
      <c r="H67" s="132"/>
      <c r="I67" s="133"/>
    </row>
    <row r="68" spans="1:9" x14ac:dyDescent="0.25">
      <c r="A68" s="110" t="s">
        <v>57</v>
      </c>
      <c r="B68" s="112"/>
      <c r="C68" s="25" t="s">
        <v>58</v>
      </c>
      <c r="D68" s="26"/>
      <c r="E68" s="26"/>
      <c r="F68" s="26"/>
      <c r="G68" s="26"/>
      <c r="H68" s="26"/>
      <c r="I68" s="27"/>
    </row>
    <row r="69" spans="1:9" x14ac:dyDescent="0.25">
      <c r="A69" s="106" t="s">
        <v>59</v>
      </c>
      <c r="B69" s="108"/>
      <c r="C69" s="28" t="s">
        <v>60</v>
      </c>
      <c r="I69" s="11"/>
    </row>
    <row r="70" spans="1:9" x14ac:dyDescent="0.25">
      <c r="A70" s="106" t="s">
        <v>9</v>
      </c>
      <c r="B70" s="108"/>
      <c r="C70" s="28" t="s">
        <v>61</v>
      </c>
      <c r="I70" s="11"/>
    </row>
    <row r="71" spans="1:9" x14ac:dyDescent="0.25">
      <c r="A71" s="106" t="s">
        <v>62</v>
      </c>
      <c r="B71" s="108"/>
      <c r="C71" s="28">
        <v>5912000</v>
      </c>
      <c r="I71" s="11"/>
    </row>
    <row r="72" spans="1:9" x14ac:dyDescent="0.25">
      <c r="A72" s="106" t="s">
        <v>63</v>
      </c>
      <c r="B72" s="108"/>
      <c r="C72" s="28">
        <v>5912020</v>
      </c>
      <c r="I72" s="11"/>
    </row>
    <row r="73" spans="1:9" x14ac:dyDescent="0.25">
      <c r="A73" s="125" t="s">
        <v>64</v>
      </c>
      <c r="B73" s="126"/>
      <c r="C73" s="29" t="s">
        <v>65</v>
      </c>
      <c r="D73" s="30"/>
      <c r="E73" s="30"/>
      <c r="F73" s="30"/>
      <c r="G73" s="30"/>
      <c r="H73" s="30"/>
      <c r="I73" s="31"/>
    </row>
  </sheetData>
  <mergeCells count="148">
    <mergeCell ref="A68:B68"/>
    <mergeCell ref="A69:B69"/>
    <mergeCell ref="A70:B70"/>
    <mergeCell ref="A71:B71"/>
    <mergeCell ref="A72:B72"/>
    <mergeCell ref="A73:B73"/>
    <mergeCell ref="A62:I62"/>
    <mergeCell ref="D63:E63"/>
    <mergeCell ref="D64:E64"/>
    <mergeCell ref="D65:E65"/>
    <mergeCell ref="D66:E66"/>
    <mergeCell ref="A67:I67"/>
    <mergeCell ref="D60:E60"/>
    <mergeCell ref="F60:G60"/>
    <mergeCell ref="H60:I60"/>
    <mergeCell ref="D61:E61"/>
    <mergeCell ref="F61:G61"/>
    <mergeCell ref="H61:I61"/>
    <mergeCell ref="A57:B57"/>
    <mergeCell ref="D58:E58"/>
    <mergeCell ref="F58:G58"/>
    <mergeCell ref="H58:I58"/>
    <mergeCell ref="D59:E59"/>
    <mergeCell ref="F59:G59"/>
    <mergeCell ref="H59:I59"/>
    <mergeCell ref="A51:I51"/>
    <mergeCell ref="A52:B52"/>
    <mergeCell ref="D53:E53"/>
    <mergeCell ref="D54:E54"/>
    <mergeCell ref="D55:E55"/>
    <mergeCell ref="D56:E56"/>
    <mergeCell ref="B49:C49"/>
    <mergeCell ref="E49:F49"/>
    <mergeCell ref="H49:I49"/>
    <mergeCell ref="B50:C50"/>
    <mergeCell ref="E50:F50"/>
    <mergeCell ref="H50:I50"/>
    <mergeCell ref="B47:C47"/>
    <mergeCell ref="E47:F47"/>
    <mergeCell ref="H47:I47"/>
    <mergeCell ref="B48:C48"/>
    <mergeCell ref="E48:F48"/>
    <mergeCell ref="H48:I48"/>
    <mergeCell ref="B44:C44"/>
    <mergeCell ref="E44:F44"/>
    <mergeCell ref="H44:I44"/>
    <mergeCell ref="A45:I45"/>
    <mergeCell ref="A46:C46"/>
    <mergeCell ref="D46:F46"/>
    <mergeCell ref="G46:I46"/>
    <mergeCell ref="B43:C43"/>
    <mergeCell ref="E43:F43"/>
    <mergeCell ref="H43:I43"/>
    <mergeCell ref="A39:I39"/>
    <mergeCell ref="A40:C40"/>
    <mergeCell ref="D40:F40"/>
    <mergeCell ref="G40:I40"/>
    <mergeCell ref="B41:C41"/>
    <mergeCell ref="E41:F41"/>
    <mergeCell ref="H41:I41"/>
    <mergeCell ref="H35:I35"/>
    <mergeCell ref="A32:I32"/>
    <mergeCell ref="A33:C33"/>
    <mergeCell ref="D33:F33"/>
    <mergeCell ref="G33:I33"/>
    <mergeCell ref="B34:C34"/>
    <mergeCell ref="E34:F34"/>
    <mergeCell ref="H34:I34"/>
    <mergeCell ref="B42:C42"/>
    <mergeCell ref="E42:F42"/>
    <mergeCell ref="H42:I42"/>
    <mergeCell ref="B36:C36"/>
    <mergeCell ref="B37:C37"/>
    <mergeCell ref="E35:F35"/>
    <mergeCell ref="E36:F36"/>
    <mergeCell ref="E37:F37"/>
    <mergeCell ref="E38:F38"/>
    <mergeCell ref="B30:C30"/>
    <mergeCell ref="E30:F30"/>
    <mergeCell ref="H30:I30"/>
    <mergeCell ref="B31:C31"/>
    <mergeCell ref="E31:F31"/>
    <mergeCell ref="H31:I31"/>
    <mergeCell ref="B28:C28"/>
    <mergeCell ref="E28:F28"/>
    <mergeCell ref="H28:I28"/>
    <mergeCell ref="B29:C29"/>
    <mergeCell ref="E29:F29"/>
    <mergeCell ref="H29:I29"/>
    <mergeCell ref="A25:B25"/>
    <mergeCell ref="C25:D25"/>
    <mergeCell ref="E25:F25"/>
    <mergeCell ref="G25:I25"/>
    <mergeCell ref="A26:I26"/>
    <mergeCell ref="A27:C27"/>
    <mergeCell ref="D27:F27"/>
    <mergeCell ref="G27:I27"/>
    <mergeCell ref="A23:B23"/>
    <mergeCell ref="C23:D23"/>
    <mergeCell ref="E23:F23"/>
    <mergeCell ref="G23:I23"/>
    <mergeCell ref="A24:B24"/>
    <mergeCell ref="C24:D24"/>
    <mergeCell ref="E24:F24"/>
    <mergeCell ref="G24:I24"/>
    <mergeCell ref="A20:D20"/>
    <mergeCell ref="E20:I20"/>
    <mergeCell ref="A21:I21"/>
    <mergeCell ref="A22:B22"/>
    <mergeCell ref="C22:D22"/>
    <mergeCell ref="E22:F22"/>
    <mergeCell ref="G22:I22"/>
    <mergeCell ref="A17:D17"/>
    <mergeCell ref="E17:I17"/>
    <mergeCell ref="A18:D18"/>
    <mergeCell ref="E18:I18"/>
    <mergeCell ref="A19:D19"/>
    <mergeCell ref="E19:I19"/>
    <mergeCell ref="A14:D14"/>
    <mergeCell ref="E14:I14"/>
    <mergeCell ref="A15:D15"/>
    <mergeCell ref="E15:I15"/>
    <mergeCell ref="A16:D16"/>
    <mergeCell ref="E16:I16"/>
    <mergeCell ref="A10:D10"/>
    <mergeCell ref="E10:I10"/>
    <mergeCell ref="A12:D12"/>
    <mergeCell ref="E12:I12"/>
    <mergeCell ref="A13:D13"/>
    <mergeCell ref="E13:I13"/>
    <mergeCell ref="A9:D9"/>
    <mergeCell ref="E9:I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A7:D7"/>
    <mergeCell ref="E7:I7"/>
    <mergeCell ref="A8:D8"/>
    <mergeCell ref="E8:I8"/>
  </mergeCells>
  <hyperlinks>
    <hyperlink ref="C73" r:id="rId1" xr:uid="{BDF09A81-4945-4073-94B2-B26169E688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AD71-DB25-4F83-A229-E91F3E298579}">
  <dimension ref="A1:T9"/>
  <sheetViews>
    <sheetView workbookViewId="0">
      <selection activeCell="C31" sqref="C31"/>
    </sheetView>
  </sheetViews>
  <sheetFormatPr defaultRowHeight="15" x14ac:dyDescent="0.25"/>
  <cols>
    <col min="2" max="2" width="19.85546875" customWidth="1"/>
    <col min="3" max="3" width="24.85546875" bestFit="1" customWidth="1"/>
    <col min="4" max="4" width="16" bestFit="1" customWidth="1"/>
    <col min="5" max="5" width="16.28515625" bestFit="1" customWidth="1"/>
    <col min="6" max="6" width="15.42578125" bestFit="1" customWidth="1"/>
    <col min="7" max="7" width="11.42578125" bestFit="1" customWidth="1"/>
    <col min="8" max="8" width="11.140625" bestFit="1" customWidth="1"/>
    <col min="10" max="10" width="33" bestFit="1" customWidth="1"/>
    <col min="12" max="12" width="12.28515625" bestFit="1" customWidth="1"/>
    <col min="13" max="13" width="10.85546875" bestFit="1" customWidth="1"/>
    <col min="14" max="14" width="9.5703125" bestFit="1" customWidth="1"/>
    <col min="15" max="15" width="10.85546875" bestFit="1" customWidth="1"/>
    <col min="16" max="16" width="9.5703125" bestFit="1" customWidth="1"/>
    <col min="17" max="17" width="10.85546875" bestFit="1" customWidth="1"/>
    <col min="18" max="18" width="10" bestFit="1" customWidth="1"/>
    <col min="19" max="19" width="10.85546875" bestFit="1" customWidth="1"/>
  </cols>
  <sheetData>
    <row r="1" spans="1:20" ht="15.75" thickBot="1" x14ac:dyDescent="0.3">
      <c r="A1" s="36"/>
      <c r="B1" s="37" t="s">
        <v>66</v>
      </c>
      <c r="C1" s="38" t="s">
        <v>67</v>
      </c>
      <c r="D1" s="36" t="s">
        <v>68</v>
      </c>
      <c r="E1" s="36" t="s">
        <v>69</v>
      </c>
      <c r="F1" s="36" t="s">
        <v>70</v>
      </c>
      <c r="G1" s="39" t="s">
        <v>71</v>
      </c>
      <c r="H1" s="26" t="s">
        <v>72</v>
      </c>
      <c r="I1" s="26" t="s">
        <v>73</v>
      </c>
      <c r="J1" s="26" t="s">
        <v>74</v>
      </c>
      <c r="K1" s="40"/>
      <c r="L1" s="35" t="s">
        <v>75</v>
      </c>
      <c r="M1" s="35" t="s">
        <v>76</v>
      </c>
      <c r="N1" s="35" t="s">
        <v>77</v>
      </c>
      <c r="O1" s="35" t="s">
        <v>78</v>
      </c>
      <c r="P1" s="35" t="s">
        <v>79</v>
      </c>
      <c r="Q1" s="35" t="s">
        <v>80</v>
      </c>
      <c r="R1" s="35" t="s">
        <v>81</v>
      </c>
      <c r="S1" s="35" t="s">
        <v>82</v>
      </c>
      <c r="T1" s="40"/>
    </row>
    <row r="2" spans="1:20" x14ac:dyDescent="0.25">
      <c r="A2" s="77" t="s">
        <v>83</v>
      </c>
      <c r="B2" s="41" t="s">
        <v>88</v>
      </c>
      <c r="C2" s="42"/>
      <c r="D2" s="43">
        <v>557868</v>
      </c>
      <c r="E2" s="44">
        <v>0.96</v>
      </c>
      <c r="F2" s="45">
        <v>0.5</v>
      </c>
      <c r="G2" s="46">
        <f>F2/6.25</f>
        <v>0.08</v>
      </c>
      <c r="H2" s="47">
        <v>1.21E-2</v>
      </c>
      <c r="I2" s="48">
        <v>0.51</v>
      </c>
      <c r="J2" s="49">
        <v>627348</v>
      </c>
      <c r="K2" s="50"/>
      <c r="L2" s="51">
        <f>D2*E2*I2*0.19</f>
        <v>51895.112831999999</v>
      </c>
      <c r="M2" s="52">
        <f>D2*E2*G2*0.15</f>
        <v>6426.6393600000001</v>
      </c>
      <c r="N2" s="52">
        <f>D2*E2*H2*0.44</f>
        <v>2851.2856627200003</v>
      </c>
      <c r="O2" s="52">
        <f>D2*E2*G2*0.48</f>
        <v>20565.245951999997</v>
      </c>
      <c r="P2" s="53">
        <f t="shared" ref="P2:P3" si="0">D2*E2*H2*0.26</f>
        <v>1684.8506188800002</v>
      </c>
      <c r="Q2" s="51">
        <f>N2+P2</f>
        <v>4536.1362816000001</v>
      </c>
      <c r="R2" s="54">
        <f>Q2/$J$6</f>
        <v>7.230653929876242</v>
      </c>
      <c r="S2" s="55">
        <f>M2+O2</f>
        <v>26991.885311999999</v>
      </c>
      <c r="T2" s="56">
        <f>S2/$J$6</f>
        <v>43.025378756288376</v>
      </c>
    </row>
    <row r="3" spans="1:20" ht="15.75" thickBot="1" x14ac:dyDescent="0.3">
      <c r="A3" s="65"/>
      <c r="B3" s="57"/>
      <c r="C3" s="64"/>
      <c r="D3" s="58"/>
      <c r="E3" s="59"/>
      <c r="F3" s="60"/>
      <c r="G3" s="61"/>
      <c r="H3" s="62"/>
      <c r="I3" s="59"/>
      <c r="J3" s="63"/>
      <c r="L3" s="51">
        <f t="shared" ref="L3" si="1">D3*E3*I3*0.19</f>
        <v>0</v>
      </c>
      <c r="M3" s="52">
        <f t="shared" ref="M3" si="2">D3*E3*G3*0.15</f>
        <v>0</v>
      </c>
      <c r="N3" s="52">
        <f t="shared" ref="N3" si="3">D3*E3*H3*0.44</f>
        <v>0</v>
      </c>
      <c r="O3" s="52">
        <f t="shared" ref="O3" si="4">D3*E3*G3*0.48</f>
        <v>0</v>
      </c>
      <c r="P3" s="53">
        <f t="shared" si="0"/>
        <v>0</v>
      </c>
      <c r="Q3" s="51">
        <f t="shared" ref="Q3" si="5">N3+P3</f>
        <v>0</v>
      </c>
      <c r="R3" s="54">
        <f>Q3/$J$6</f>
        <v>0</v>
      </c>
      <c r="S3" s="55">
        <f t="shared" ref="S3" si="6">M3+O3</f>
        <v>0</v>
      </c>
      <c r="T3" s="56">
        <f>S3/$J$6</f>
        <v>0</v>
      </c>
    </row>
    <row r="4" spans="1:20" ht="18.75" x14ac:dyDescent="0.3">
      <c r="D4" s="55">
        <f>SUM(D2:D3)</f>
        <v>557868</v>
      </c>
      <c r="G4" s="66"/>
      <c r="L4" s="67">
        <f t="shared" ref="L4:Q4" si="7">SUM(L2:L3)</f>
        <v>51895.112831999999</v>
      </c>
      <c r="M4" s="67">
        <f t="shared" si="7"/>
        <v>6426.6393600000001</v>
      </c>
      <c r="N4" s="67">
        <f t="shared" si="7"/>
        <v>2851.2856627200003</v>
      </c>
      <c r="O4" s="67">
        <f t="shared" si="7"/>
        <v>20565.245951999997</v>
      </c>
      <c r="P4" s="67">
        <f t="shared" si="7"/>
        <v>1684.8506188800002</v>
      </c>
      <c r="Q4" s="67">
        <f t="shared" si="7"/>
        <v>4536.1362816000001</v>
      </c>
      <c r="R4" s="68">
        <f>Q4/$J6</f>
        <v>7.230653929876242</v>
      </c>
      <c r="S4" s="67">
        <f>SUM(S2:S3)</f>
        <v>26991.885311999999</v>
      </c>
      <c r="T4" s="69">
        <f>S4/$J6</f>
        <v>43.025378756288376</v>
      </c>
    </row>
    <row r="5" spans="1:20" x14ac:dyDescent="0.25">
      <c r="G5" s="66"/>
    </row>
    <row r="6" spans="1:20" ht="45.75" x14ac:dyDescent="0.3">
      <c r="C6" s="70" t="s">
        <v>84</v>
      </c>
      <c r="D6" s="71">
        <f>SUM(D2:D3)</f>
        <v>557868</v>
      </c>
      <c r="E6" s="72"/>
      <c r="F6" s="72"/>
      <c r="G6" s="73"/>
      <c r="H6" s="72"/>
      <c r="I6" s="74" t="s">
        <v>85</v>
      </c>
      <c r="J6" s="75">
        <f>SUM(J2:J3)/1000</f>
        <v>627.34799999999996</v>
      </c>
      <c r="Q6" s="76" t="s">
        <v>86</v>
      </c>
      <c r="R6" s="76" t="s">
        <v>87</v>
      </c>
    </row>
    <row r="7" spans="1:20" x14ac:dyDescent="0.25">
      <c r="G7" s="66"/>
    </row>
    <row r="8" spans="1:20" x14ac:dyDescent="0.25">
      <c r="G8" s="66"/>
      <c r="S8" s="55"/>
    </row>
    <row r="9" spans="1:20" x14ac:dyDescent="0.25">
      <c r="D9" s="55"/>
      <c r="G9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1D682A5D33C40A8638CBA37D9FDB2" ma:contentTypeVersion="14" ma:contentTypeDescription="Create a new document." ma:contentTypeScope="" ma:versionID="7645d49972dc33b8253cfa4f4dead521">
  <xsd:schema xmlns:xsd="http://www.w3.org/2001/XMLSchema" xmlns:xs="http://www.w3.org/2001/XMLSchema" xmlns:p="http://schemas.microsoft.com/office/2006/metadata/properties" xmlns:ns2="0751e683-cc22-4436-998d-ebc4e4de106b" xmlns:ns3="38532a5c-49e5-4eb5-8174-4699d87fda75" targetNamespace="http://schemas.microsoft.com/office/2006/metadata/properties" ma:root="true" ma:fieldsID="dab2007136f9f16a48ca88dbf75c12c6" ns2:_="" ns3:_="">
    <xsd:import namespace="0751e683-cc22-4436-998d-ebc4e4de106b"/>
    <xsd:import namespace="38532a5c-49e5-4eb5-8174-4699d87fd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1e683-cc22-4436-998d-ebc4e4de1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495d201-84b3-4f17-baca-4032f05b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32a5c-49e5-4eb5-8174-4699d87fda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9869c3-5e70-46ac-8a8f-9d762f31c05c}" ma:internalName="TaxCatchAll" ma:showField="CatchAllData" ma:web="38532a5c-49e5-4eb5-8174-4699d87fd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532a5c-49e5-4eb5-8174-4699d87fda75" xsi:nil="true"/>
    <lcf76f155ced4ddcb4097134ff3c332f xmlns="0751e683-cc22-4436-998d-ebc4e4de10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29CAC-0A3B-4308-8F15-E637B49C2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51e683-cc22-4436-998d-ebc4e4de106b"/>
    <ds:schemaRef ds:uri="38532a5c-49e5-4eb5-8174-4699d87f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9F7D8-883B-4F0A-B0CE-5A8EE4EA5C2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751e683-cc22-4436-998d-ebc4e4de106b"/>
    <ds:schemaRef ds:uri="38532a5c-49e5-4eb5-8174-4699d87fda75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72861F-826E-4209-8363-3C0E9CA823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Útstreymi Norður Botn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gola@afish.is</dc:creator>
  <cp:keywords/>
  <dc:description/>
  <cp:lastModifiedBy>Guðmundur Ólafsson</cp:lastModifiedBy>
  <cp:revision/>
  <dcterms:created xsi:type="dcterms:W3CDTF">2020-04-21T10:08:39Z</dcterms:created>
  <dcterms:modified xsi:type="dcterms:W3CDTF">2024-10-04T11:26:08Z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0x010100F541D682A5D33C40A8638CBA37D9FDB2</vt:lpwstr>
  </property>
  <property fmtid="{D5CDD505-2E9C-101B-9397-08002B2CF9AE}" pid="3" name="MediaServiceImageTags">
    <vt:lpwstr/>
  </property>
</Properties>
</file>